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4. ABRIL 2024/"/>
    </mc:Choice>
  </mc:AlternateContent>
  <xr:revisionPtr revIDLastSave="0" documentId="8_{54BDEA7E-76BC-4478-B1EA-A9940E29AE70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0" l="1"/>
  <c r="H17" i="10"/>
  <c r="D25" i="10"/>
  <c r="D17" i="10"/>
  <c r="D29" i="10"/>
  <c r="D5" i="10"/>
  <c r="R78" i="10"/>
  <c r="R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C75" i="10"/>
  <c r="B75" i="10"/>
  <c r="R74" i="10"/>
  <c r="R73" i="10"/>
  <c r="R72" i="10" s="1"/>
  <c r="Q72" i="10"/>
  <c r="P72" i="10"/>
  <c r="O72" i="10"/>
  <c r="N72" i="10"/>
  <c r="M72" i="10"/>
  <c r="L72" i="10"/>
  <c r="K72" i="10"/>
  <c r="K68" i="10" s="1"/>
  <c r="J72" i="10"/>
  <c r="J68" i="10" s="1"/>
  <c r="I72" i="10"/>
  <c r="H72" i="10"/>
  <c r="G72" i="10"/>
  <c r="F72" i="10"/>
  <c r="E72" i="10"/>
  <c r="C72" i="10"/>
  <c r="B72" i="10"/>
  <c r="B68" i="10" s="1"/>
  <c r="R71" i="10"/>
  <c r="R70" i="10"/>
  <c r="R69" i="10" s="1"/>
  <c r="R68" i="10" s="1"/>
  <c r="Q69" i="10"/>
  <c r="Q68" i="10" s="1"/>
  <c r="P69" i="10"/>
  <c r="P68" i="10" s="1"/>
  <c r="O69" i="10"/>
  <c r="O68" i="10" s="1"/>
  <c r="N69" i="10"/>
  <c r="N68" i="10" s="1"/>
  <c r="M69" i="10"/>
  <c r="M68" i="10" s="1"/>
  <c r="L69" i="10"/>
  <c r="K69" i="10"/>
  <c r="J69" i="10"/>
  <c r="I69" i="10"/>
  <c r="I68" i="10" s="1"/>
  <c r="H69" i="10"/>
  <c r="H68" i="10" s="1"/>
  <c r="F69" i="10"/>
  <c r="E69" i="10"/>
  <c r="C69" i="10"/>
  <c r="B69" i="10"/>
  <c r="L68" i="10"/>
  <c r="G68" i="10"/>
  <c r="F68" i="10"/>
  <c r="E68" i="10"/>
  <c r="C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C64" i="10"/>
  <c r="B64" i="10"/>
  <c r="R63" i="10"/>
  <c r="R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R60" i="10"/>
  <c r="R59" i="10"/>
  <c r="R58" i="10"/>
  <c r="N56" i="10"/>
  <c r="D57" i="10"/>
  <c r="D56" i="10" s="1"/>
  <c r="Q56" i="10"/>
  <c r="P56" i="10"/>
  <c r="O56" i="10"/>
  <c r="M56" i="10"/>
  <c r="L56" i="10"/>
  <c r="K56" i="10"/>
  <c r="J56" i="10"/>
  <c r="I56" i="10"/>
  <c r="H56" i="10"/>
  <c r="G56" i="10"/>
  <c r="E56" i="10"/>
  <c r="E77" i="10" s="1"/>
  <c r="C56" i="10"/>
  <c r="B56" i="10"/>
  <c r="R55" i="10"/>
  <c r="D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M46" i="10"/>
  <c r="D47" i="10"/>
  <c r="Q46" i="10"/>
  <c r="P46" i="10"/>
  <c r="O46" i="10"/>
  <c r="N46" i="10"/>
  <c r="L46" i="10"/>
  <c r="K46" i="10"/>
  <c r="J46" i="10"/>
  <c r="I46" i="10"/>
  <c r="H46" i="10"/>
  <c r="G46" i="10"/>
  <c r="E46" i="10"/>
  <c r="C46" i="10"/>
  <c r="B46" i="10"/>
  <c r="R45" i="10"/>
  <c r="R44" i="10"/>
  <c r="R43" i="10"/>
  <c r="R42" i="10"/>
  <c r="R41" i="10"/>
  <c r="R40" i="10"/>
  <c r="R39" i="10"/>
  <c r="R38" i="10" s="1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J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J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G77" i="10" l="1"/>
  <c r="H77" i="10"/>
  <c r="J77" i="10"/>
  <c r="I77" i="10"/>
  <c r="L77" i="10"/>
  <c r="R27" i="10"/>
  <c r="R7" i="10"/>
  <c r="N4" i="10"/>
  <c r="R57" i="10"/>
  <c r="R56" i="10" s="1"/>
  <c r="R25" i="10"/>
  <c r="R18" i="10"/>
  <c r="R9" i="10"/>
  <c r="R6" i="10"/>
  <c r="P77" i="10"/>
  <c r="N10" i="10"/>
  <c r="R29" i="10"/>
  <c r="R47" i="10"/>
  <c r="R46" i="10" s="1"/>
  <c r="R16" i="10"/>
  <c r="N20" i="10"/>
  <c r="M77" i="10"/>
  <c r="R17" i="10"/>
  <c r="R24" i="10"/>
  <c r="D46" i="10"/>
  <c r="B10" i="10"/>
  <c r="B77" i="10" s="1"/>
  <c r="D11" i="10"/>
  <c r="C20" i="10"/>
  <c r="D20" i="10"/>
  <c r="O77" i="10"/>
  <c r="Q77" i="10"/>
  <c r="D4" i="10"/>
  <c r="D18" i="10"/>
  <c r="F10" i="10"/>
  <c r="F46" i="10"/>
  <c r="C4" i="10"/>
  <c r="C77" i="10" s="1"/>
  <c r="F56" i="10"/>
  <c r="R21" i="10"/>
  <c r="R5" i="10"/>
  <c r="K20" i="10"/>
  <c r="K77" i="10" s="1"/>
  <c r="F77" i="10" l="1"/>
  <c r="N77" i="10"/>
  <c r="R4" i="10"/>
  <c r="R20" i="10"/>
  <c r="R10" i="10"/>
  <c r="D10" i="10"/>
  <c r="D77" i="10" s="1"/>
  <c r="R77" i="10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<sst xmlns="http://schemas.openxmlformats.org/spreadsheetml/2006/main" count="102" uniqueCount="102">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</sst>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file:///C:\Users\Mary.flores\Desktop\PRESUPUESTO%202023\EJECUCION%20PRESP%20Enero%202023\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7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2"/>
  <sheetViews>
    <sheetView showGridLines="0" tabSelected="1" view="pageLayout" topLeftCell="C72" zoomScale="81" zoomScaleNormal="70" zoomScaleSheetLayoutView="40" zoomScalePageLayoutView="81" workbookViewId="0">
      <selection activeCell="I58" sqref="I58"/>
    </sheetView>
  </sheetViews>
  <sheetFormatPr baseColWidth="10" defaultColWidth="9.140625" defaultRowHeight="16.5" x14ac:dyDescent="0.3"/>
  <cols>
    <col min="1" max="1" width="72.7109375" style="4" customWidth="1"/>
    <col min="2" max="2" width="21.5703125" style="12" customWidth="1"/>
    <col min="3" max="3" width="19.28515625" style="4" customWidth="1"/>
    <col min="4" max="4" width="24.85546875" style="4" customWidth="1"/>
    <col min="5" max="5" width="21.5703125" style="12" hidden="1" customWidth="1"/>
    <col min="6" max="7" width="18.28515625" style="4" customWidth="1"/>
    <col min="8" max="9" width="18.140625" style="4" bestFit="1" customWidth="1"/>
    <col min="10" max="17" width="17.42578125" style="4" customWidth="1"/>
    <col min="18" max="18" width="26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 x14ac:dyDescent="0.3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 x14ac:dyDescent="0.3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 x14ac:dyDescent="0.3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4983940.75</v>
      </c>
      <c r="H4" s="21">
        <f t="shared" si="0"/>
        <v>7121299.04</v>
      </c>
      <c r="I4" s="21">
        <f t="shared" si="0"/>
        <v>10668004.119999999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28781940.550000001</v>
      </c>
      <c r="U4" s="7"/>
    </row>
    <row r="5" spans="1:30" ht="30.75" customHeight="1" x14ac:dyDescent="0.3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>
        <v>4279090.75</v>
      </c>
      <c r="H5" s="20">
        <v>4920717.72</v>
      </c>
      <c r="I5" s="20">
        <v>4740267</v>
      </c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18480883.73</v>
      </c>
    </row>
    <row r="6" spans="1:30" ht="30.75" customHeight="1" x14ac:dyDescent="0.3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>
        <v>704850</v>
      </c>
      <c r="H6" s="20">
        <v>705750</v>
      </c>
      <c r="I6" s="20">
        <v>4694750</v>
      </c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6832200</v>
      </c>
    </row>
    <row r="7" spans="1:30" ht="30.75" customHeight="1" x14ac:dyDescent="0.3">
      <c r="A7" s="16" t="s">
        <v>34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>
        <v>500000</v>
      </c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500000</v>
      </c>
    </row>
    <row r="8" spans="1:30" ht="30.75" customHeight="1" x14ac:dyDescent="0.3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 x14ac:dyDescent="0.3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>
        <v>732987.12</v>
      </c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2968856.8200000003</v>
      </c>
    </row>
    <row r="10" spans="1:30" ht="30.75" customHeight="1" x14ac:dyDescent="0.3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2529750.34</v>
      </c>
      <c r="H10" s="21">
        <f t="shared" si="1"/>
        <v>2483520.14</v>
      </c>
      <c r="I10" s="21">
        <f t="shared" si="1"/>
        <v>2715679.8499999996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10024949.16</v>
      </c>
    </row>
    <row r="11" spans="1:30" ht="30.75" customHeight="1" x14ac:dyDescent="0.3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>
        <v>87199.08</v>
      </c>
      <c r="H11" s="20">
        <v>283865.09999999998</v>
      </c>
      <c r="I11" s="20">
        <v>214975.97</v>
      </c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738135.46</v>
      </c>
    </row>
    <row r="12" spans="1:30" ht="30.75" customHeight="1" x14ac:dyDescent="0.3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>
        <v>7315.17</v>
      </c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7965.17</v>
      </c>
    </row>
    <row r="13" spans="1:30" ht="30.75" customHeight="1" x14ac:dyDescent="0.3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>
        <v>253820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395657.5</v>
      </c>
    </row>
    <row r="14" spans="1:30" ht="30.75" customHeight="1" x14ac:dyDescent="0.3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>
        <v>10200</v>
      </c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23188.690000000002</v>
      </c>
    </row>
    <row r="15" spans="1:30" ht="30.75" customHeight="1" x14ac:dyDescent="0.3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 x14ac:dyDescent="0.3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>
        <v>260558.47</v>
      </c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532860.56999999995</v>
      </c>
    </row>
    <row r="17" spans="1:18" ht="30.75" customHeight="1" x14ac:dyDescent="0.3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>
        <v>194045.35</v>
      </c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545732.71</v>
      </c>
    </row>
    <row r="18" spans="1:18" ht="30.75" customHeight="1" x14ac:dyDescent="0.3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>
        <v>2028451.71</v>
      </c>
      <c r="H18" s="20">
        <v>1895475.3</v>
      </c>
      <c r="I18" s="20">
        <v>2028584.89</v>
      </c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7781409.0599999996</v>
      </c>
    </row>
    <row r="19" spans="1:18" ht="30.75" customHeight="1" x14ac:dyDescent="0.3">
      <c r="A19" s="16" t="s">
        <v>35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 x14ac:dyDescent="0.3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593762.23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2649788.9800000004</v>
      </c>
    </row>
    <row r="21" spans="1:18" ht="30.75" customHeight="1" x14ac:dyDescent="0.3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>
        <v>39063.58</v>
      </c>
      <c r="H21" s="20">
        <v>131192.81</v>
      </c>
      <c r="I21" s="20">
        <v>38133.81</v>
      </c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225306.31</v>
      </c>
    </row>
    <row r="22" spans="1:18" ht="30.75" customHeight="1" x14ac:dyDescent="0.3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>
        <v>2445.46</v>
      </c>
      <c r="I22" s="20">
        <v>2372.88</v>
      </c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5326.81</v>
      </c>
    </row>
    <row r="23" spans="1:18" ht="30.75" customHeight="1" x14ac:dyDescent="0.3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>
        <v>86454.95</v>
      </c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148189</v>
      </c>
    </row>
    <row r="24" spans="1:18" ht="30.75" customHeight="1" x14ac:dyDescent="0.3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44001.1</v>
      </c>
    </row>
    <row r="25" spans="1:18" ht="30.75" customHeight="1" x14ac:dyDescent="0.3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>
        <v>66230.69</v>
      </c>
      <c r="H25" s="20">
        <v>176476.84</v>
      </c>
      <c r="I25" s="20">
        <v>7580.53</v>
      </c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250288.06</v>
      </c>
    </row>
    <row r="26" spans="1:18" ht="30.75" customHeight="1" x14ac:dyDescent="0.3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>
        <v>829.11</v>
      </c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39168.800000000003</v>
      </c>
    </row>
    <row r="27" spans="1:18" ht="30.75" customHeight="1" x14ac:dyDescent="0.3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>
        <v>398470.07</v>
      </c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1489754.53</v>
      </c>
    </row>
    <row r="28" spans="1:18" ht="30.75" customHeight="1" x14ac:dyDescent="0.3">
      <c r="A28" s="16" t="s">
        <v>36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 x14ac:dyDescent="0.3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>
        <v>338575.58</v>
      </c>
      <c r="H29" s="20">
        <v>20351.54</v>
      </c>
      <c r="I29" s="20">
        <v>59920.88</v>
      </c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447754.37</v>
      </c>
    </row>
    <row r="30" spans="1:18" ht="30.75" customHeight="1" x14ac:dyDescent="0.3">
      <c r="A30" s="15" t="s">
        <v>24</v>
      </c>
      <c r="B30" s="21">
        <f t="shared" ref="B30:R30" si="3">SUM(B31:B37)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 x14ac:dyDescent="0.3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 x14ac:dyDescent="0.3">
      <c r="A32" s="16" t="s">
        <v>37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 x14ac:dyDescent="0.3">
      <c r="A33" s="16" t="s">
        <v>38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 x14ac:dyDescent="0.3">
      <c r="A34" s="16" t="s">
        <v>39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 x14ac:dyDescent="0.3">
      <c r="A35" s="16" t="s">
        <v>40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 x14ac:dyDescent="0.3">
      <c r="A36" s="16" t="s">
        <v>26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 x14ac:dyDescent="0.3">
      <c r="A37" s="16" t="s">
        <v>41</v>
      </c>
      <c r="B37" s="22"/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 x14ac:dyDescent="0.3">
      <c r="A38" s="15" t="s">
        <v>42</v>
      </c>
      <c r="B38" s="21"/>
      <c r="C38" s="21">
        <f t="shared" ref="C38:R38" si="4">SUM(C39:C45)</f>
        <v>0</v>
      </c>
      <c r="D38" s="21">
        <v>0</v>
      </c>
      <c r="E38" s="21"/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1:18" ht="30.75" customHeight="1" x14ac:dyDescent="0.3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 x14ac:dyDescent="0.3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 x14ac:dyDescent="0.3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 x14ac:dyDescent="0.3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 x14ac:dyDescent="0.3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 x14ac:dyDescent="0.3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 x14ac:dyDescent="0.3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SUM(Table4232[[#This Row],[Gasto devengado]:[Column11]])</f>
        <v>0</v>
      </c>
    </row>
    <row r="46" spans="1:18" ht="30.75" customHeight="1" x14ac:dyDescent="0.3">
      <c r="A46" s="15" t="s">
        <v>27</v>
      </c>
      <c r="B46" s="21">
        <f t="shared" ref="B46:R46" si="5">SUM(B47:B55)</f>
        <v>6826000</v>
      </c>
      <c r="C46" s="21">
        <f t="shared" si="5"/>
        <v>0</v>
      </c>
      <c r="D46" s="21">
        <f t="shared" si="5"/>
        <v>6826000</v>
      </c>
      <c r="E46" s="21">
        <f t="shared" si="5"/>
        <v>0</v>
      </c>
      <c r="F46" s="21">
        <f t="shared" si="5"/>
        <v>0</v>
      </c>
      <c r="G46" s="21">
        <f t="shared" si="5"/>
        <v>43960</v>
      </c>
      <c r="H46" s="21">
        <f t="shared" si="5"/>
        <v>0</v>
      </c>
      <c r="I46" s="21">
        <f t="shared" si="5"/>
        <v>300513.25</v>
      </c>
      <c r="J46" s="21">
        <f t="shared" si="5"/>
        <v>0</v>
      </c>
      <c r="K46" s="21">
        <f t="shared" si="5"/>
        <v>0</v>
      </c>
      <c r="L46" s="21">
        <f t="shared" si="5"/>
        <v>0</v>
      </c>
      <c r="M46" s="21">
        <f t="shared" si="5"/>
        <v>0</v>
      </c>
      <c r="N46" s="21">
        <f t="shared" si="5"/>
        <v>0</v>
      </c>
      <c r="O46" s="21">
        <f t="shared" si="5"/>
        <v>0</v>
      </c>
      <c r="P46" s="21">
        <f t="shared" si="5"/>
        <v>0</v>
      </c>
      <c r="Q46" s="21">
        <f t="shared" si="5"/>
        <v>0</v>
      </c>
      <c r="R46" s="21">
        <f t="shared" si="5"/>
        <v>344473.25</v>
      </c>
    </row>
    <row r="47" spans="1:18" ht="30.75" customHeight="1" x14ac:dyDescent="0.3">
      <c r="A47" s="16" t="s">
        <v>28</v>
      </c>
      <c r="B47" s="22">
        <v>4260000</v>
      </c>
      <c r="C47" s="22"/>
      <c r="D47" s="22">
        <f>+Table4232[[#This Row],[Columna1]]+Table4232[[#This Row],[Presupuesto Modificado]]</f>
        <v>4260000</v>
      </c>
      <c r="E47" s="22"/>
      <c r="F47" s="20"/>
      <c r="G47" s="20"/>
      <c r="H47" s="20"/>
      <c r="I47" s="20">
        <v>124600</v>
      </c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124600</v>
      </c>
    </row>
    <row r="48" spans="1:18" ht="30.75" customHeight="1" x14ac:dyDescent="0.3">
      <c r="A48" s="16" t="s">
        <v>29</v>
      </c>
      <c r="B48" s="22">
        <v>220000</v>
      </c>
      <c r="C48" s="22"/>
      <c r="D48" s="22">
        <f>+Table4232[[#This Row],[Columna1]]+Table4232[[#This Row],[Presupuesto Modificado]]</f>
        <v>220000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 x14ac:dyDescent="0.3">
      <c r="A49" s="16" t="s">
        <v>30</v>
      </c>
      <c r="B49" s="22"/>
      <c r="C49" s="22"/>
      <c r="D49" s="22">
        <f>+Table4232[[#This Row],[Columna1]]+Table4232[[#This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 x14ac:dyDescent="0.3">
      <c r="A50" s="16" t="s">
        <v>31</v>
      </c>
      <c r="B50" s="22">
        <v>2040000</v>
      </c>
      <c r="C50" s="22"/>
      <c r="D50" s="22">
        <f>+Table4232[[#This Row],[Columna1]]+Table4232[[#This Row],[Presupuesto Modificado]]</f>
        <v>2040000</v>
      </c>
      <c r="E50" s="22"/>
      <c r="F50" s="20"/>
      <c r="G50" s="20"/>
      <c r="H50" s="20"/>
      <c r="I50" s="20">
        <v>175913.25</v>
      </c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175913.25</v>
      </c>
    </row>
    <row r="51" spans="1:18" ht="30.75" customHeight="1" x14ac:dyDescent="0.3">
      <c r="A51" s="16" t="s">
        <v>32</v>
      </c>
      <c r="B51" s="22">
        <v>266000</v>
      </c>
      <c r="C51" s="22"/>
      <c r="D51" s="22">
        <f>+Table4232[[#This Row],[Columna1]]+Table4232[[#This Row],[Presupuesto Modificado]]</f>
        <v>266000</v>
      </c>
      <c r="E51" s="22"/>
      <c r="F51" s="20"/>
      <c r="G51" s="20">
        <v>43960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43960</v>
      </c>
    </row>
    <row r="52" spans="1:18" ht="30.75" customHeight="1" x14ac:dyDescent="0.3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 x14ac:dyDescent="0.3">
      <c r="A53" s="16" t="s">
        <v>51</v>
      </c>
      <c r="B53" s="22"/>
      <c r="C53" s="22"/>
      <c r="D53" s="22">
        <f>+Table4232[[#This Row],[Columna1]]+Table4232[[#This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 x14ac:dyDescent="0.3">
      <c r="A54" s="16" t="s">
        <v>33</v>
      </c>
      <c r="B54" s="22">
        <v>40000</v>
      </c>
      <c r="C54" s="22"/>
      <c r="D54" s="22">
        <f>+Table4232[[#This Row],[Columna1]]+Table4232[[#This Row],[Presupuesto Modificado]]</f>
        <v>40000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 x14ac:dyDescent="0.3">
      <c r="A55" s="16" t="s">
        <v>52</v>
      </c>
      <c r="B55" s="22"/>
      <c r="C55" s="22"/>
      <c r="D55" s="22">
        <f>+Table4232[[#This Row],[Columna1]]+Table4232[[#This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SUM(Table4232[[#This Row],[Gasto devengado]:[Column11]])</f>
        <v>0</v>
      </c>
    </row>
    <row r="56" spans="1:18" ht="30.75" customHeight="1" x14ac:dyDescent="0.3">
      <c r="A56" s="15" t="s">
        <v>53</v>
      </c>
      <c r="B56" s="21">
        <f t="shared" ref="B56:R56" si="6">SUM(B57:B60)</f>
        <v>23503792</v>
      </c>
      <c r="C56" s="21">
        <f t="shared" si="6"/>
        <v>0</v>
      </c>
      <c r="D56" s="21">
        <f t="shared" si="6"/>
        <v>23503792</v>
      </c>
      <c r="E56" s="21">
        <f t="shared" si="6"/>
        <v>0</v>
      </c>
      <c r="F56" s="21">
        <f t="shared" si="6"/>
        <v>0</v>
      </c>
      <c r="G56" s="21">
        <f t="shared" si="6"/>
        <v>1631637.94</v>
      </c>
      <c r="H56" s="21">
        <f t="shared" si="6"/>
        <v>0</v>
      </c>
      <c r="I56" s="21">
        <f t="shared" si="6"/>
        <v>7989701.5099999998</v>
      </c>
      <c r="J56" s="21">
        <f t="shared" si="6"/>
        <v>0</v>
      </c>
      <c r="K56" s="21">
        <f t="shared" si="6"/>
        <v>0</v>
      </c>
      <c r="L56" s="21">
        <f t="shared" si="6"/>
        <v>0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0</v>
      </c>
      <c r="Q56" s="21">
        <f t="shared" si="6"/>
        <v>0</v>
      </c>
      <c r="R56" s="21">
        <f t="shared" si="6"/>
        <v>9621339.4499999993</v>
      </c>
    </row>
    <row r="57" spans="1:18" ht="30.75" customHeight="1" x14ac:dyDescent="0.3">
      <c r="A57" s="16" t="s">
        <v>54</v>
      </c>
      <c r="B57" s="22">
        <v>23503792</v>
      </c>
      <c r="C57" s="22"/>
      <c r="D57" s="22">
        <f>+Table4232[[#This Row],[Columna1]]+Table4232[[#This Row],[Presupuesto Modificado]]</f>
        <v>23503792</v>
      </c>
      <c r="E57" s="22"/>
      <c r="F57" s="20"/>
      <c r="G57" s="20">
        <v>1631637.94</v>
      </c>
      <c r="H57" s="20"/>
      <c r="I57" s="20">
        <v>7989701.5099999998</v>
      </c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9621339.4499999993</v>
      </c>
    </row>
    <row r="58" spans="1:18" ht="30.75" customHeight="1" x14ac:dyDescent="0.3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42" customHeight="1" x14ac:dyDescent="0.3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 x14ac:dyDescent="0.3">
      <c r="A60" s="16" t="s">
        <v>57</v>
      </c>
      <c r="B60" s="22"/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SUM(Table4232[[#This Row],[Gasto devengado]:[Column11]])</f>
        <v>0</v>
      </c>
    </row>
    <row r="61" spans="1:18" ht="30.75" customHeight="1" x14ac:dyDescent="0.3">
      <c r="A61" s="15" t="s">
        <v>58</v>
      </c>
      <c r="B61" s="21">
        <f t="shared" ref="B61:R61" si="7">SUM(B62:B63)</f>
        <v>0</v>
      </c>
      <c r="C61" s="21">
        <f t="shared" si="7"/>
        <v>0</v>
      </c>
      <c r="D61" s="21">
        <v>0</v>
      </c>
      <c r="E61" s="21">
        <f t="shared" ref="E61" si="8">SUM(E62:E63)</f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</row>
    <row r="62" spans="1:18" ht="30.75" customHeight="1" x14ac:dyDescent="0.3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 x14ac:dyDescent="0.3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SUM(Table4232[[#This Row],[Gasto devengado]:[Column11]])</f>
        <v>0</v>
      </c>
    </row>
    <row r="64" spans="1:18" ht="30.75" customHeight="1" x14ac:dyDescent="0.3">
      <c r="A64" s="15" t="s">
        <v>61</v>
      </c>
      <c r="B64" s="21">
        <f t="shared" ref="B64:R64" si="9">SUM(B65:B67)</f>
        <v>0</v>
      </c>
      <c r="C64" s="21">
        <f t="shared" si="9"/>
        <v>0</v>
      </c>
      <c r="D64" s="21">
        <v>0</v>
      </c>
      <c r="E64" s="21">
        <f t="shared" ref="E64" si="10">SUM(E65:E67)</f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0</v>
      </c>
    </row>
    <row r="65" spans="1:18" ht="30.75" customHeight="1" x14ac:dyDescent="0.3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 x14ac:dyDescent="0.3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 x14ac:dyDescent="0.3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SUM(Table4232[[#This Row],[Gasto devengado]:[Column11]])</f>
        <v>0</v>
      </c>
    </row>
    <row r="68" spans="1:18" ht="30.75" customHeight="1" x14ac:dyDescent="0.3">
      <c r="A68" s="15" t="s">
        <v>65</v>
      </c>
      <c r="B68" s="19">
        <f t="shared" ref="B68:R68" si="11">SUM(B69,B72,B75)</f>
        <v>0</v>
      </c>
      <c r="C68" s="19">
        <f t="shared" si="11"/>
        <v>0</v>
      </c>
      <c r="D68" s="19">
        <v>0</v>
      </c>
      <c r="E68" s="19">
        <f t="shared" ref="E68" si="12">SUM(E69,E72,E75)</f>
        <v>0</v>
      </c>
      <c r="F68" s="19">
        <f t="shared" si="11"/>
        <v>0</v>
      </c>
      <c r="G68" s="19">
        <f t="shared" si="11"/>
        <v>0</v>
      </c>
      <c r="H68" s="19">
        <f t="shared" si="11"/>
        <v>0</v>
      </c>
      <c r="I68" s="19">
        <f t="shared" si="11"/>
        <v>0</v>
      </c>
      <c r="J68" s="19">
        <f t="shared" si="11"/>
        <v>0</v>
      </c>
      <c r="K68" s="19">
        <f t="shared" si="11"/>
        <v>0</v>
      </c>
      <c r="L68" s="19">
        <f t="shared" si="11"/>
        <v>0</v>
      </c>
      <c r="M68" s="19">
        <f t="shared" si="11"/>
        <v>0</v>
      </c>
      <c r="N68" s="19">
        <f t="shared" si="11"/>
        <v>0</v>
      </c>
      <c r="O68" s="19">
        <f t="shared" si="11"/>
        <v>0</v>
      </c>
      <c r="P68" s="19">
        <f t="shared" si="11"/>
        <v>0</v>
      </c>
      <c r="Q68" s="19">
        <f t="shared" si="11"/>
        <v>0</v>
      </c>
      <c r="R68" s="19">
        <f t="shared" si="11"/>
        <v>0</v>
      </c>
    </row>
    <row r="69" spans="1:18" ht="30.75" customHeight="1" x14ac:dyDescent="0.3">
      <c r="A69" s="15" t="s">
        <v>66</v>
      </c>
      <c r="B69" s="21">
        <f t="shared" ref="B69:R69" si="13">SUM(B70:B71)</f>
        <v>0</v>
      </c>
      <c r="C69" s="21">
        <f t="shared" si="13"/>
        <v>0</v>
      </c>
      <c r="D69" s="21">
        <v>0</v>
      </c>
      <c r="E69" s="21">
        <f t="shared" ref="E69" si="14">SUM(E70:E71)</f>
        <v>0</v>
      </c>
      <c r="F69" s="21">
        <f t="shared" si="13"/>
        <v>0</v>
      </c>
      <c r="G69" s="21">
        <v>0</v>
      </c>
      <c r="H69" s="21">
        <f t="shared" si="13"/>
        <v>0</v>
      </c>
      <c r="I69" s="21">
        <f t="shared" si="13"/>
        <v>0</v>
      </c>
      <c r="J69" s="21">
        <f t="shared" si="13"/>
        <v>0</v>
      </c>
      <c r="K69" s="21">
        <f t="shared" si="13"/>
        <v>0</v>
      </c>
      <c r="L69" s="21">
        <f t="shared" si="13"/>
        <v>0</v>
      </c>
      <c r="M69" s="21">
        <f t="shared" si="13"/>
        <v>0</v>
      </c>
      <c r="N69" s="21">
        <f t="shared" si="13"/>
        <v>0</v>
      </c>
      <c r="O69" s="21">
        <f t="shared" si="13"/>
        <v>0</v>
      </c>
      <c r="P69" s="21">
        <f t="shared" si="13"/>
        <v>0</v>
      </c>
      <c r="Q69" s="21">
        <f t="shared" si="13"/>
        <v>0</v>
      </c>
      <c r="R69" s="21">
        <f t="shared" si="13"/>
        <v>0</v>
      </c>
    </row>
    <row r="70" spans="1:18" ht="30.75" customHeight="1" x14ac:dyDescent="0.3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 x14ac:dyDescent="0.3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SUM(Table4232[[#This Row],[Gasto devengado]:[Column11]])</f>
        <v>0</v>
      </c>
    </row>
    <row r="72" spans="1:18" ht="30.75" customHeight="1" x14ac:dyDescent="0.3">
      <c r="A72" s="15" t="s">
        <v>69</v>
      </c>
      <c r="B72" s="19">
        <f t="shared" ref="B72:R72" si="15">SUM(B73:B74)</f>
        <v>0</v>
      </c>
      <c r="C72" s="19">
        <f t="shared" si="15"/>
        <v>0</v>
      </c>
      <c r="D72" s="19">
        <v>0</v>
      </c>
      <c r="E72" s="19">
        <f t="shared" ref="E72" si="16">SUM(E73:E74)</f>
        <v>0</v>
      </c>
      <c r="F72" s="19">
        <f t="shared" si="15"/>
        <v>0</v>
      </c>
      <c r="G72" s="19">
        <f t="shared" si="15"/>
        <v>0</v>
      </c>
      <c r="H72" s="19">
        <f t="shared" si="15"/>
        <v>0</v>
      </c>
      <c r="I72" s="19">
        <f t="shared" si="15"/>
        <v>0</v>
      </c>
      <c r="J72" s="19">
        <f t="shared" si="15"/>
        <v>0</v>
      </c>
      <c r="K72" s="19">
        <f t="shared" si="15"/>
        <v>0</v>
      </c>
      <c r="L72" s="19">
        <f t="shared" si="15"/>
        <v>0</v>
      </c>
      <c r="M72" s="19">
        <f t="shared" si="15"/>
        <v>0</v>
      </c>
      <c r="N72" s="19">
        <f t="shared" si="15"/>
        <v>0</v>
      </c>
      <c r="O72" s="19">
        <f t="shared" si="15"/>
        <v>0</v>
      </c>
      <c r="P72" s="19">
        <f t="shared" si="15"/>
        <v>0</v>
      </c>
      <c r="Q72" s="19">
        <f t="shared" si="15"/>
        <v>0</v>
      </c>
      <c r="R72" s="19">
        <f t="shared" si="15"/>
        <v>0</v>
      </c>
    </row>
    <row r="73" spans="1:18" ht="30.75" customHeight="1" x14ac:dyDescent="0.3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 x14ac:dyDescent="0.3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SUM(Table4232[[#This Row],[Gasto devengado]:[Column11]])</f>
        <v>0</v>
      </c>
    </row>
    <row r="75" spans="1:18" ht="30.75" customHeight="1" x14ac:dyDescent="0.3">
      <c r="A75" s="15" t="s">
        <v>72</v>
      </c>
      <c r="B75" s="21">
        <f t="shared" ref="B75:R75" si="17">B76</f>
        <v>0</v>
      </c>
      <c r="C75" s="21">
        <f t="shared" si="17"/>
        <v>0</v>
      </c>
      <c r="D75" s="21">
        <v>0</v>
      </c>
      <c r="E75" s="21">
        <f t="shared" ref="E75" si="18">E76</f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1">
        <f t="shared" si="17"/>
        <v>0</v>
      </c>
      <c r="M75" s="21">
        <f t="shared" si="17"/>
        <v>0</v>
      </c>
      <c r="N75" s="21">
        <f t="shared" si="17"/>
        <v>0</v>
      </c>
      <c r="O75" s="21">
        <f t="shared" si="17"/>
        <v>0</v>
      </c>
      <c r="P75" s="21">
        <f t="shared" si="17"/>
        <v>0</v>
      </c>
      <c r="Q75" s="21">
        <f t="shared" si="17"/>
        <v>0</v>
      </c>
      <c r="R75" s="21">
        <f t="shared" si="17"/>
        <v>0</v>
      </c>
    </row>
    <row r="76" spans="1:18" ht="30.75" hidden="1" customHeight="1" x14ac:dyDescent="0.3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SUM(Table4232[[#This Row],[Gasto devengado]:[Column11]])</f>
        <v>0</v>
      </c>
    </row>
    <row r="77" spans="1:18" ht="30.75" customHeight="1" x14ac:dyDescent="0.3">
      <c r="A77" s="18" t="s">
        <v>88</v>
      </c>
      <c r="B77" s="24">
        <f>+B56+B46+B30+B20+B10+B4</f>
        <v>179079792</v>
      </c>
      <c r="C77" s="24">
        <f>+C56+C46+C30+C20+C10+C4</f>
        <v>0</v>
      </c>
      <c r="D77" s="24">
        <f>+D56+D46+D30+D20+D10+D4</f>
        <v>179079792</v>
      </c>
      <c r="E77" s="24">
        <f>+E56+E46+E30+E20+E10+E4</f>
        <v>0</v>
      </c>
      <c r="F77" s="24">
        <f>+F68+F64+F61+F55+F46++F38+F30+F20++F10+F4</f>
        <v>8669892.5999999996</v>
      </c>
      <c r="G77" s="24">
        <f t="shared" ref="G77:N77" si="19">+G68+G64+G61+G56+G46+G38+G30+G20+G10+G4</f>
        <v>10125235.809999999</v>
      </c>
      <c r="H77" s="24">
        <f t="shared" si="19"/>
        <v>10359702.02</v>
      </c>
      <c r="I77" s="24">
        <f t="shared" si="19"/>
        <v>22267660.960000001</v>
      </c>
      <c r="J77" s="24">
        <f t="shared" si="19"/>
        <v>0</v>
      </c>
      <c r="K77" s="24">
        <f t="shared" si="19"/>
        <v>0</v>
      </c>
      <c r="L77" s="24">
        <f t="shared" si="19"/>
        <v>0</v>
      </c>
      <c r="M77" s="24">
        <f t="shared" si="19"/>
        <v>0</v>
      </c>
      <c r="N77" s="24">
        <f t="shared" si="19"/>
        <v>0</v>
      </c>
      <c r="O77" s="24">
        <f>O46+O20+O10+O4+O68</f>
        <v>0</v>
      </c>
      <c r="P77" s="24">
        <f>+P68+P64+P61+P56+P46+P38+P30+P20+P10+P4</f>
        <v>0</v>
      </c>
      <c r="Q77" s="24">
        <f>+Q4+Q10+Q20+Q38+Q46+Q56+Q61+Q64+Q68+Q72+Q75</f>
        <v>0</v>
      </c>
      <c r="R77" s="24">
        <f>+R68+R61+R56+R46+R38+R30+R20+R10+R4</f>
        <v>51422491.390000001</v>
      </c>
    </row>
    <row r="78" spans="1:18" x14ac:dyDescent="0.3">
      <c r="A78" s="2"/>
      <c r="B78" s="11"/>
      <c r="E78" s="11"/>
      <c r="R78" s="8">
        <f t="shared" ref="R78" si="20">+Q78+P78+O78+N78+M78+L78+K78+J78+I78++H78+G78+F78</f>
        <v>0</v>
      </c>
    </row>
    <row r="79" spans="1:18" x14ac:dyDescent="0.3">
      <c r="A79" s="2"/>
      <c r="B79" s="11"/>
      <c r="E79" s="11"/>
      <c r="R79" s="8"/>
    </row>
    <row r="80" spans="1:18" ht="17.25" thickBot="1" x14ac:dyDescent="0.35">
      <c r="A80" s="2"/>
      <c r="B80" s="11"/>
      <c r="E80" s="11"/>
      <c r="R80" s="8"/>
    </row>
    <row r="81" spans="1:18" ht="37.5" customHeight="1" thickBot="1" x14ac:dyDescent="0.35">
      <c r="A81" s="30" t="s">
        <v>91</v>
      </c>
      <c r="B81" s="31"/>
      <c r="E81" s="4"/>
      <c r="R81" s="8"/>
    </row>
    <row r="82" spans="1:18" ht="45" customHeight="1" thickBot="1" x14ac:dyDescent="0.35">
      <c r="A82" s="32" t="s">
        <v>96</v>
      </c>
      <c r="B82" s="33"/>
      <c r="E82" s="4"/>
      <c r="F82" s="26"/>
      <c r="R82" s="8"/>
    </row>
    <row r="83" spans="1:18" ht="67.5" customHeight="1" thickBot="1" x14ac:dyDescent="0.35">
      <c r="A83" s="30" t="s">
        <v>92</v>
      </c>
      <c r="B83" s="31"/>
      <c r="E83" s="4"/>
      <c r="F83" s="25"/>
      <c r="G83" s="26"/>
      <c r="R83" s="8"/>
    </row>
    <row r="84" spans="1:18" ht="18.75" customHeight="1" thickBot="1" x14ac:dyDescent="0.35">
      <c r="A84" s="27" t="s">
        <v>99</v>
      </c>
      <c r="B84" s="28"/>
      <c r="E84" s="16"/>
      <c r="F84" s="25"/>
      <c r="G84" s="26"/>
      <c r="R84" s="8"/>
    </row>
    <row r="85" spans="1:18" ht="16.5" customHeight="1" x14ac:dyDescent="0.3">
      <c r="A85" s="16"/>
      <c r="B85" s="16"/>
      <c r="E85" s="16"/>
      <c r="F85" s="25"/>
      <c r="G85" s="26"/>
      <c r="R85" s="8"/>
    </row>
    <row r="86" spans="1:18" ht="16.5" customHeight="1" x14ac:dyDescent="0.3">
      <c r="A86" s="16"/>
      <c r="B86" s="16"/>
      <c r="E86" s="16"/>
      <c r="F86" s="25"/>
      <c r="G86" s="26"/>
      <c r="R86" s="8"/>
    </row>
    <row r="87" spans="1:18" ht="43.5" customHeight="1" x14ac:dyDescent="0.3">
      <c r="A87" s="16"/>
      <c r="B87" s="16"/>
      <c r="E87" s="16"/>
      <c r="F87" s="25"/>
      <c r="G87" s="26"/>
      <c r="R87" s="8"/>
    </row>
    <row r="88" spans="1:18" x14ac:dyDescent="0.3">
      <c r="G88" s="26"/>
      <c r="R88" s="8"/>
    </row>
    <row r="89" spans="1:18" x14ac:dyDescent="0.3">
      <c r="G89" s="26"/>
      <c r="R89" s="8"/>
    </row>
    <row r="90" spans="1:18" x14ac:dyDescent="0.3">
      <c r="A90" s="9" t="s">
        <v>86</v>
      </c>
      <c r="G90" s="26"/>
      <c r="R90" s="8"/>
    </row>
    <row r="91" spans="1:18" x14ac:dyDescent="0.3">
      <c r="A91" s="10" t="s">
        <v>95</v>
      </c>
      <c r="B91" s="13"/>
      <c r="C91" s="10"/>
      <c r="D91" s="10"/>
      <c r="E91" s="13"/>
      <c r="G91" s="26"/>
      <c r="R91" s="8"/>
    </row>
    <row r="92" spans="1:18" x14ac:dyDescent="0.3">
      <c r="A92" s="4" t="s">
        <v>89</v>
      </c>
      <c r="R92" s="8"/>
    </row>
    <row r="93" spans="1:18" x14ac:dyDescent="0.3">
      <c r="R93" s="8"/>
    </row>
    <row r="94" spans="1:18" x14ac:dyDescent="0.3">
      <c r="R94" s="8"/>
    </row>
    <row r="95" spans="1:18" x14ac:dyDescent="0.3">
      <c r="R95" s="8"/>
    </row>
    <row r="96" spans="1:18" x14ac:dyDescent="0.3">
      <c r="R96" s="8"/>
    </row>
    <row r="97" spans="18:18" x14ac:dyDescent="0.3">
      <c r="R97" s="8"/>
    </row>
    <row r="98" spans="18:18" x14ac:dyDescent="0.3">
      <c r="R98" s="8"/>
    </row>
    <row r="99" spans="18:18" x14ac:dyDescent="0.3">
      <c r="R99" s="8"/>
    </row>
    <row r="100" spans="18:18" x14ac:dyDescent="0.3">
      <c r="R100" s="8"/>
    </row>
    <row r="101" spans="18:18" x14ac:dyDescent="0.3">
      <c r="R101" s="8"/>
    </row>
    <row r="102" spans="18:18" x14ac:dyDescent="0.3">
      <c r="R102" s="8"/>
    </row>
    <row r="103" spans="18:18" x14ac:dyDescent="0.3">
      <c r="R103" s="8"/>
    </row>
    <row r="104" spans="18:18" x14ac:dyDescent="0.3">
      <c r="R104" s="8"/>
    </row>
    <row r="105" spans="18:18" x14ac:dyDescent="0.3">
      <c r="R105" s="8"/>
    </row>
    <row r="106" spans="18:18" x14ac:dyDescent="0.3">
      <c r="R106" s="8"/>
    </row>
    <row r="107" spans="18:18" x14ac:dyDescent="0.3">
      <c r="R107" s="8"/>
    </row>
    <row r="108" spans="18:18" x14ac:dyDescent="0.3">
      <c r="R108" s="8"/>
    </row>
    <row r="109" spans="18:18" x14ac:dyDescent="0.3">
      <c r="R109" s="8"/>
    </row>
    <row r="110" spans="18:18" x14ac:dyDescent="0.3">
      <c r="R110" s="8"/>
    </row>
    <row r="111" spans="18:18" x14ac:dyDescent="0.3">
      <c r="R111" s="8"/>
    </row>
    <row r="112" spans="18:18" x14ac:dyDescent="0.3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2024-05-14T15:05:08Z</cp:lastPrinted>
  <dcterms:created xsi:type="dcterms:W3CDTF">2018-04-17T18:57:16Z</dcterms:created>
  <dcterms:modified xsi:type="dcterms:W3CDTF">2024-05-14T19:10:54Z</dcterms:modified>
</cp:coreProperties>
</file>