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10 octubre 2025\"/>
    </mc:Choice>
  </mc:AlternateContent>
  <xr:revisionPtr revIDLastSave="0" documentId="13_ncr:1_{BA109182-1D16-4466-A525-307238C3DE84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1" l="1"/>
  <c r="C56" i="11"/>
  <c r="C18" i="11"/>
  <c r="C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O76" i="11" l="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<sst xmlns="http://schemas.openxmlformats.org/spreadsheetml/2006/main" count="101" uniqueCount="101">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</sst>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C24" zoomScale="81" zoomScaleNormal="70" zoomScaleSheetLayoutView="40" zoomScalePageLayoutView="81" workbookViewId="0">
      <selection activeCell="K5" sqref="K5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31">
        <f t="shared" ref="C4:R4" si="0">SUM(C5:C9)</f>
        <v>8100000</v>
      </c>
      <c r="D4" s="21">
        <f t="shared" si="0"/>
        <v>106650000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7492965.1200000001</v>
      </c>
      <c r="N4" s="21">
        <f t="shared" si="0"/>
        <v>6974669.1600000001</v>
      </c>
      <c r="O4" s="21">
        <f t="shared" si="0"/>
        <v>10707309.68</v>
      </c>
      <c r="P4" s="21">
        <f t="shared" si="0"/>
        <v>0</v>
      </c>
      <c r="Q4" s="21">
        <f t="shared" si="0"/>
        <v>0</v>
      </c>
      <c r="R4" s="21">
        <f t="shared" si="0"/>
        <v>75225234.280000001</v>
      </c>
      <c r="U4" s="7"/>
    </row>
    <row r="5" spans="1:30" ht="30.75" customHeight="1">
      <c r="A5" s="16" t="s">
        <v>2</v>
      </c>
      <c r="B5" s="22">
        <v>62390000</v>
      </c>
      <c r="C5" s="32">
        <f>1600000+6500000</f>
        <v>8100000</v>
      </c>
      <c r="D5" s="22">
        <f>+Table42323[[#This Row],[Columna1]]+Table42323[[#This Row],[Presupuesto Modificado]]</f>
        <v>70490000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>
        <v>5886562.0899999999</v>
      </c>
      <c r="N5" s="20">
        <v>5325774.33</v>
      </c>
      <c r="O5" s="20">
        <v>5224336.22</v>
      </c>
      <c r="P5" s="20"/>
      <c r="Q5" s="20"/>
      <c r="R5" s="21">
        <f>SUM(Table42323[[#This Row],[Gasto devengado]:[Column11]])</f>
        <v>49286879.939999998</v>
      </c>
    </row>
    <row r="6" spans="1:30" ht="30.75" customHeight="1">
      <c r="A6" s="16" t="s">
        <v>3</v>
      </c>
      <c r="B6" s="22">
        <v>20590000</v>
      </c>
      <c r="C6" s="3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>
        <v>899750</v>
      </c>
      <c r="N6" s="20">
        <v>899750</v>
      </c>
      <c r="O6" s="20">
        <v>4724624.63</v>
      </c>
      <c r="P6" s="20"/>
      <c r="Q6" s="20"/>
      <c r="R6" s="21">
        <f>SUM(Table42323[[#This Row],[Gasto devengado]:[Column11]])</f>
        <v>14984511.109999999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3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/>
      <c r="R8" s="21">
        <f>SUM(Table42323[[#This Row],[Gasto devengado]:[Column11]])</f>
        <v>4181000</v>
      </c>
    </row>
    <row r="9" spans="1:30" ht="30.75" customHeight="1">
      <c r="A9" s="16" t="s">
        <v>5</v>
      </c>
      <c r="B9" s="22">
        <v>9670000</v>
      </c>
      <c r="C9" s="3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>
        <v>706653.03</v>
      </c>
      <c r="N9" s="20">
        <v>749144.83</v>
      </c>
      <c r="O9" s="20">
        <v>758348.83</v>
      </c>
      <c r="P9" s="20"/>
      <c r="Q9" s="20"/>
      <c r="R9" s="21">
        <f>SUM(Table42323[[#This Row],[Gasto devengado]:[Column11]])</f>
        <v>6397843.2300000004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31">
        <f t="shared" si="1"/>
        <v>2630792</v>
      </c>
      <c r="D10" s="21">
        <f t="shared" si="1"/>
        <v>39181792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2612911.41</v>
      </c>
      <c r="N10" s="21">
        <f t="shared" si="1"/>
        <v>2471071.2199999997</v>
      </c>
      <c r="O10" s="21">
        <f t="shared" si="1"/>
        <v>3162653.87</v>
      </c>
      <c r="P10" s="21">
        <f t="shared" si="1"/>
        <v>0</v>
      </c>
      <c r="Q10" s="21">
        <f t="shared" si="1"/>
        <v>0</v>
      </c>
      <c r="R10" s="21">
        <f t="shared" si="1"/>
        <v>28490886.07</v>
      </c>
    </row>
    <row r="11" spans="1:30" ht="30.75" customHeight="1">
      <c r="A11" s="16" t="s">
        <v>7</v>
      </c>
      <c r="B11" s="22">
        <v>2858000</v>
      </c>
      <c r="C11" s="3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>
        <v>269791.03999999998</v>
      </c>
      <c r="N11" s="20">
        <v>325611.76</v>
      </c>
      <c r="O11" s="20">
        <v>240949.72</v>
      </c>
      <c r="P11" s="20"/>
      <c r="Q11" s="20"/>
      <c r="R11" s="21">
        <f>SUM(Table42323[[#This Row],[Gasto devengado]:[Column11]])</f>
        <v>2355358.06</v>
      </c>
    </row>
    <row r="12" spans="1:30" ht="30.75" customHeight="1">
      <c r="A12" s="16" t="s">
        <v>8</v>
      </c>
      <c r="B12" s="22">
        <v>110000</v>
      </c>
      <c r="C12" s="3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>
        <v>5563.14</v>
      </c>
      <c r="N12" s="20">
        <v>3299.62</v>
      </c>
      <c r="O12" s="20">
        <v>331844.78000000003</v>
      </c>
      <c r="P12" s="20"/>
      <c r="Q12" s="20"/>
      <c r="R12" s="21">
        <f>SUM(Table42323[[#This Row],[Gasto devengado]:[Column11]])</f>
        <v>343807.52</v>
      </c>
    </row>
    <row r="13" spans="1:30" ht="30.75" customHeight="1">
      <c r="A13" s="16" t="s">
        <v>9</v>
      </c>
      <c r="B13" s="22">
        <v>2000000</v>
      </c>
      <c r="C13" s="3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>
        <v>129774.63</v>
      </c>
      <c r="N13" s="20">
        <v>126959.88</v>
      </c>
      <c r="O13" s="20">
        <v>51368</v>
      </c>
      <c r="P13" s="20"/>
      <c r="Q13" s="20"/>
      <c r="R13" s="21">
        <f>SUM(Table42323[[#This Row],[Gasto devengado]:[Column11]])</f>
        <v>976935.01</v>
      </c>
    </row>
    <row r="14" spans="1:30" ht="30.75" customHeight="1">
      <c r="A14" s="16" t="s">
        <v>10</v>
      </c>
      <c r="B14" s="22">
        <v>290000</v>
      </c>
      <c r="C14" s="3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>
        <v>37000</v>
      </c>
      <c r="N14" s="20">
        <v>49400</v>
      </c>
      <c r="O14" s="20">
        <v>1329.7</v>
      </c>
      <c r="P14" s="20"/>
      <c r="Q14" s="20"/>
      <c r="R14" s="21">
        <f>SUM(Table42323[[#This Row],[Gasto devengado]:[Column11]])</f>
        <v>141265.72000000003</v>
      </c>
    </row>
    <row r="15" spans="1:30" ht="30.75" customHeight="1">
      <c r="A15" s="16" t="s">
        <v>11</v>
      </c>
      <c r="B15" s="22">
        <v>1305000</v>
      </c>
      <c r="C15" s="3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>
        <v>17403.75</v>
      </c>
      <c r="O15" s="20">
        <v>14088.75</v>
      </c>
      <c r="P15" s="20"/>
      <c r="Q15" s="20"/>
      <c r="R15" s="21">
        <f>SUM(Table42323[[#This Row],[Gasto devengado]:[Column11]])</f>
        <v>94932.5</v>
      </c>
    </row>
    <row r="16" spans="1:30" ht="30.75" customHeight="1">
      <c r="A16" s="16" t="s">
        <v>12</v>
      </c>
      <c r="B16" s="22">
        <v>1730000</v>
      </c>
      <c r="C16" s="3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>
        <v>15839.09</v>
      </c>
      <c r="N16" s="20">
        <v>200595.25</v>
      </c>
      <c r="O16" s="20">
        <v>183638.24</v>
      </c>
      <c r="P16" s="23"/>
      <c r="Q16" s="20"/>
      <c r="R16" s="21">
        <f>SUM(Table42323[[#This Row],[Gasto devengado]:[Column11]])</f>
        <v>819640.33000000007</v>
      </c>
    </row>
    <row r="17" spans="1:18" ht="30.75" customHeight="1">
      <c r="A17" s="16" t="s">
        <v>13</v>
      </c>
      <c r="B17" s="22">
        <v>2637000</v>
      </c>
      <c r="C17" s="3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>
        <v>108167.44</v>
      </c>
      <c r="N17" s="20">
        <v>93873.5</v>
      </c>
      <c r="O17" s="20">
        <v>453828.66</v>
      </c>
      <c r="P17" s="20"/>
      <c r="Q17" s="20"/>
      <c r="R17" s="21">
        <f>SUM(Table42323[[#This Row],[Gasto devengado]:[Column11]])</f>
        <v>1577419.6199999999</v>
      </c>
    </row>
    <row r="18" spans="1:18" ht="30.75" customHeight="1">
      <c r="A18" s="16" t="s">
        <v>14</v>
      </c>
      <c r="B18" s="22">
        <v>25621000</v>
      </c>
      <c r="C18" s="32">
        <f>2980792-900000+550000</f>
        <v>2630792</v>
      </c>
      <c r="D18" s="22">
        <f>+Table42323[[#This Row],[Columna1]]+Table42323[[#This Row],[Presupuesto Modificado]]</f>
        <v>28251792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>
        <v>2046776.07</v>
      </c>
      <c r="N18" s="20">
        <v>1653927.46</v>
      </c>
      <c r="O18" s="20">
        <v>1885606.02</v>
      </c>
      <c r="P18" s="20"/>
      <c r="Q18" s="20"/>
      <c r="R18" s="21">
        <f>SUM(Table42323[[#This Row],[Gasto devengado]:[Column11]])</f>
        <v>22181527.309999999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31">
        <f t="shared" si="2"/>
        <v>1500000</v>
      </c>
      <c r="D20" s="21">
        <f t="shared" si="2"/>
        <v>13987000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786974.6100000001</v>
      </c>
      <c r="N20" s="21">
        <f t="shared" si="2"/>
        <v>757503.21</v>
      </c>
      <c r="O20" s="21">
        <f t="shared" si="2"/>
        <v>477058.85</v>
      </c>
      <c r="P20" s="21">
        <f t="shared" si="2"/>
        <v>0</v>
      </c>
      <c r="Q20" s="21">
        <f t="shared" si="2"/>
        <v>0</v>
      </c>
      <c r="R20" s="21">
        <f t="shared" si="2"/>
        <v>6502973.311999999</v>
      </c>
    </row>
    <row r="21" spans="1:18" ht="30.75" customHeight="1">
      <c r="A21" s="16" t="s">
        <v>16</v>
      </c>
      <c r="B21" s="22">
        <v>2470000</v>
      </c>
      <c r="C21" s="3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>
        <v>319779.17</v>
      </c>
      <c r="N21" s="20">
        <v>250195.89</v>
      </c>
      <c r="O21" s="20">
        <v>217466.02</v>
      </c>
      <c r="P21" s="20"/>
      <c r="Q21" s="20"/>
      <c r="R21" s="21">
        <f>SUM(Table42323[[#This Row],[Gasto devengado]:[Column11]])</f>
        <v>2029057.2399999998</v>
      </c>
    </row>
    <row r="22" spans="1:18" ht="30.75" customHeight="1">
      <c r="A22" s="16" t="s">
        <v>17</v>
      </c>
      <c r="B22" s="22">
        <v>540000</v>
      </c>
      <c r="C22" s="32">
        <v>50000</v>
      </c>
      <c r="D22" s="22">
        <f>+Table42323[[#This Row],[Columna1]]+Table42323[[#This Row],[Presupuesto Modificado]]</f>
        <v>590000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>
        <v>635.59</v>
      </c>
      <c r="N22" s="20">
        <v>42500</v>
      </c>
      <c r="O22" s="20"/>
      <c r="P22" s="20"/>
      <c r="Q22" s="20"/>
      <c r="R22" s="21">
        <f>SUM(Table42323[[#This Row],[Gasto devengado]:[Column11]])</f>
        <v>46618.65</v>
      </c>
    </row>
    <row r="23" spans="1:18" ht="30.75" customHeight="1">
      <c r="A23" s="16" t="s">
        <v>18</v>
      </c>
      <c r="B23" s="22">
        <v>367000</v>
      </c>
      <c r="C23" s="3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>
        <v>87075.11</v>
      </c>
      <c r="N23" s="20"/>
      <c r="O23" s="20">
        <v>4930.5</v>
      </c>
      <c r="P23" s="20"/>
      <c r="Q23" s="20"/>
      <c r="R23" s="21">
        <f>SUM(Table42323[[#This Row],[Gasto devengado]:[Column11]])</f>
        <v>412474.87199999997</v>
      </c>
    </row>
    <row r="24" spans="1:18" ht="30.75" customHeight="1">
      <c r="A24" s="16" t="s">
        <v>19</v>
      </c>
      <c r="B24" s="22">
        <v>25000</v>
      </c>
      <c r="C24" s="3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3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>
        <v>2988.58</v>
      </c>
      <c r="N25" s="20">
        <v>1373.85</v>
      </c>
      <c r="O25" s="20">
        <v>27223.32</v>
      </c>
      <c r="P25" s="20"/>
      <c r="Q25" s="20"/>
      <c r="R25" s="21">
        <f>SUM(Table42323[[#This Row],[Gasto devengado]:[Column11]])</f>
        <v>266688.25</v>
      </c>
    </row>
    <row r="26" spans="1:18" ht="30.75" customHeight="1">
      <c r="A26" s="16" t="s">
        <v>21</v>
      </c>
      <c r="B26" s="22">
        <v>400000</v>
      </c>
      <c r="C26" s="3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>
        <v>7756.98</v>
      </c>
      <c r="N26" s="20">
        <v>75683.399999999994</v>
      </c>
      <c r="O26" s="20">
        <v>1651.11</v>
      </c>
      <c r="P26" s="20"/>
      <c r="Q26" s="20"/>
      <c r="R26" s="21">
        <f>SUM(Table42323[[#This Row],[Gasto devengado]:[Column11]])</f>
        <v>117238.35999999999</v>
      </c>
    </row>
    <row r="27" spans="1:18" ht="30.75" customHeight="1">
      <c r="A27" s="16" t="s">
        <v>22</v>
      </c>
      <c r="B27" s="22">
        <v>5910000</v>
      </c>
      <c r="C27" s="3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>
        <v>306087.38</v>
      </c>
      <c r="N27" s="20">
        <v>376520.13</v>
      </c>
      <c r="O27" s="20">
        <v>173310.3</v>
      </c>
      <c r="P27" s="20"/>
      <c r="Q27" s="20"/>
      <c r="R27" s="21">
        <f>SUM(Table42323[[#This Row],[Gasto devengado]:[Column11]])</f>
        <v>2794707.26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32">
        <v>300000</v>
      </c>
      <c r="D29" s="22">
        <f>+Table42323[[#This Row],[Columna1]]+Table42323[[#This Row],[Presupuesto Modificado]]</f>
        <v>2320000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>
        <v>62651.8</v>
      </c>
      <c r="N29" s="20">
        <v>11229.94</v>
      </c>
      <c r="O29" s="20">
        <v>52477.599999999999</v>
      </c>
      <c r="P29" s="20"/>
      <c r="Q29" s="20"/>
      <c r="R29" s="21">
        <f>SUM(Table42323[[#This Row],[Gasto devengado]:[Column11]])</f>
        <v>834464.08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3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752637</v>
      </c>
      <c r="P45" s="21">
        <f t="shared" si="5"/>
        <v>0</v>
      </c>
      <c r="Q45" s="21">
        <f t="shared" si="5"/>
        <v>0</v>
      </c>
      <c r="R45" s="21">
        <f t="shared" si="5"/>
        <v>1000788.55</v>
      </c>
    </row>
    <row r="46" spans="1:18" ht="30.75" customHeight="1">
      <c r="A46" s="16" t="s">
        <v>27</v>
      </c>
      <c r="B46" s="22">
        <v>2530000</v>
      </c>
      <c r="C46" s="3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3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3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3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3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>
        <v>752637</v>
      </c>
      <c r="P51" s="20"/>
      <c r="Q51" s="20"/>
      <c r="R51" s="21">
        <f>SUM(Table42323[[#This Row],[Gasto devengado]:[Column11]])</f>
        <v>752637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3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31">
        <f t="shared" si="6"/>
        <v>-9480792</v>
      </c>
      <c r="D55" s="21">
        <f t="shared" si="6"/>
        <v>13980000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32">
        <f>-2980792-6500000</f>
        <v>-9480792</v>
      </c>
      <c r="D56" s="22">
        <f>+Table42323[[#This Row],[Columna1]]+Table42323[[#This Row],[Presupuesto Modificado]]</f>
        <v>13980000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33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10892851.140000001</v>
      </c>
      <c r="N76" s="24">
        <f t="shared" si="19"/>
        <v>10203243.59</v>
      </c>
      <c r="O76" s="24">
        <f>O45+O20+O10+O4+O67</f>
        <v>15099659.4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111219882.212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2025-11-12T20:23:32Z</cp:lastPrinted>
  <dcterms:created xsi:type="dcterms:W3CDTF">2018-04-17T18:57:16Z</dcterms:created>
  <dcterms:modified xsi:type="dcterms:W3CDTF">2025-11-12T20:24:21Z</dcterms:modified>
</cp:coreProperties>
</file>